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Themes\Environment\Air quality\Emissions\General downloads\"/>
    </mc:Choice>
  </mc:AlternateContent>
  <xr:revisionPtr revIDLastSave="0" documentId="8_{C4381C5E-5730-497F-8706-717034716D20}" xr6:coauthVersionLast="47" xr6:coauthVersionMax="47" xr10:uidLastSave="{00000000-0000-0000-0000-000000000000}"/>
  <bookViews>
    <workbookView xWindow="6900" yWindow="1120" windowWidth="11520" windowHeight="8410" xr2:uid="{00000000-000D-0000-FFFF-FFFF00000000}"/>
  </bookViews>
  <sheets>
    <sheet name="District averages" sheetId="1" r:id="rId1"/>
    <sheet name="Annual change" sheetId="2" r:id="rId2"/>
  </sheets>
  <definedNames>
    <definedName name="_xlnm.Database">'District averages'!$A$2:$D$16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2" l="1"/>
  <c r="L17" i="2"/>
  <c r="L21" i="2" s="1"/>
  <c r="I17" i="2"/>
  <c r="F17" i="2"/>
  <c r="F21" i="2" s="1"/>
  <c r="C17" i="2"/>
  <c r="Q19" i="2"/>
  <c r="Q20" i="2"/>
  <c r="O21" i="2"/>
  <c r="K5" i="1"/>
  <c r="I21" i="2"/>
  <c r="D17" i="1"/>
  <c r="D21" i="1" s="1"/>
  <c r="G5" i="1"/>
  <c r="E20" i="2"/>
  <c r="E19" i="2"/>
  <c r="E6" i="2"/>
  <c r="E7" i="2"/>
  <c r="E8" i="2"/>
  <c r="E9" i="2"/>
  <c r="E10" i="2"/>
  <c r="E11" i="2"/>
  <c r="E12" i="2"/>
  <c r="E13" i="2"/>
  <c r="E14" i="2"/>
  <c r="E15" i="2"/>
  <c r="E16" i="2"/>
  <c r="E5" i="2"/>
  <c r="D21" i="2"/>
  <c r="D17" i="2"/>
  <c r="Q6" i="2"/>
  <c r="Q7" i="2"/>
  <c r="Q8" i="2"/>
  <c r="Q9" i="2"/>
  <c r="Q10" i="2"/>
  <c r="Q11" i="2"/>
  <c r="Q12" i="2"/>
  <c r="Q13" i="2"/>
  <c r="Q14" i="2"/>
  <c r="Q15" i="2"/>
  <c r="Q16" i="2"/>
  <c r="Q5" i="2"/>
  <c r="P17" i="2"/>
  <c r="P21" i="2" s="1"/>
  <c r="N20" i="2"/>
  <c r="N6" i="2"/>
  <c r="N7" i="2"/>
  <c r="N8" i="2"/>
  <c r="N9" i="2"/>
  <c r="N10" i="2"/>
  <c r="N11" i="2"/>
  <c r="N12" i="2"/>
  <c r="N13" i="2"/>
  <c r="N14" i="2"/>
  <c r="N15" i="2"/>
  <c r="N16" i="2"/>
  <c r="N19" i="2"/>
  <c r="N5" i="2"/>
  <c r="M17" i="2"/>
  <c r="M21" i="2" s="1"/>
  <c r="K6" i="2"/>
  <c r="K7" i="2"/>
  <c r="K8" i="2"/>
  <c r="K9" i="2"/>
  <c r="K10" i="2"/>
  <c r="K11" i="2"/>
  <c r="K12" i="2"/>
  <c r="K13" i="2"/>
  <c r="K14" i="2"/>
  <c r="K15" i="2"/>
  <c r="K16" i="2"/>
  <c r="K19" i="2"/>
  <c r="K20" i="2"/>
  <c r="K5" i="2"/>
  <c r="J17" i="2"/>
  <c r="J21" i="2" s="1"/>
  <c r="H20" i="2"/>
  <c r="H19" i="2"/>
  <c r="H6" i="2"/>
  <c r="H7" i="2"/>
  <c r="H8" i="2"/>
  <c r="H9" i="2"/>
  <c r="H10" i="2"/>
  <c r="H11" i="2"/>
  <c r="H12" i="2"/>
  <c r="H13" i="2"/>
  <c r="H14" i="2"/>
  <c r="H15" i="2"/>
  <c r="H16" i="2"/>
  <c r="H5" i="2"/>
  <c r="G17" i="2"/>
  <c r="G21" i="2" s="1"/>
  <c r="H17" i="2" l="1"/>
  <c r="Q17" i="2"/>
  <c r="Q21" i="2"/>
  <c r="N17" i="2"/>
  <c r="N21" i="2"/>
  <c r="K17" i="2"/>
  <c r="K21" i="2"/>
  <c r="H21" i="2"/>
  <c r="E17" i="2"/>
  <c r="B17" i="2"/>
  <c r="B21" i="2" s="1"/>
  <c r="C21" i="2" l="1"/>
  <c r="E21" i="2" s="1"/>
  <c r="J5" i="1"/>
  <c r="M20" i="1" l="1"/>
  <c r="M19" i="1"/>
  <c r="M6" i="1"/>
  <c r="M7" i="1"/>
  <c r="M8" i="1"/>
  <c r="M9" i="1"/>
  <c r="M10" i="1"/>
  <c r="M11" i="1"/>
  <c r="M12" i="1"/>
  <c r="M13" i="1"/>
  <c r="M14" i="1"/>
  <c r="M15" i="1"/>
  <c r="M16" i="1"/>
  <c r="M5" i="1"/>
  <c r="K20" i="1"/>
  <c r="K19" i="1"/>
  <c r="K6" i="1"/>
  <c r="K7" i="1"/>
  <c r="K8" i="1"/>
  <c r="K9" i="1"/>
  <c r="K10" i="1"/>
  <c r="K11" i="1"/>
  <c r="K12" i="1"/>
  <c r="K13" i="1"/>
  <c r="K14" i="1"/>
  <c r="K15" i="1"/>
  <c r="K16" i="1"/>
  <c r="G20" i="1"/>
  <c r="G19" i="1"/>
  <c r="G6" i="1"/>
  <c r="G7" i="1"/>
  <c r="G8" i="1"/>
  <c r="G9" i="1"/>
  <c r="G10" i="1"/>
  <c r="G11" i="1"/>
  <c r="G12" i="1"/>
  <c r="G13" i="1"/>
  <c r="G14" i="1"/>
  <c r="G15" i="1"/>
  <c r="G16" i="1"/>
  <c r="J20" i="1"/>
  <c r="J19" i="1"/>
  <c r="J16" i="1"/>
  <c r="J15" i="1"/>
  <c r="J14" i="1"/>
  <c r="J13" i="1"/>
  <c r="J12" i="1"/>
  <c r="J11" i="1"/>
  <c r="J10" i="1"/>
  <c r="J9" i="1"/>
  <c r="J8" i="1"/>
  <c r="J7" i="1"/>
  <c r="J6" i="1"/>
  <c r="I17" i="1"/>
  <c r="I21" i="1" s="1"/>
  <c r="H17" i="1"/>
  <c r="F20" i="1"/>
  <c r="F19" i="1"/>
  <c r="F6" i="1"/>
  <c r="F7" i="1"/>
  <c r="F8" i="1"/>
  <c r="F9" i="1"/>
  <c r="F10" i="1"/>
  <c r="F11" i="1"/>
  <c r="F12" i="1"/>
  <c r="F13" i="1"/>
  <c r="F14" i="1"/>
  <c r="F15" i="1"/>
  <c r="F16" i="1"/>
  <c r="F5" i="1"/>
  <c r="L17" i="1"/>
  <c r="L21" i="1" s="1"/>
  <c r="M21" i="1" s="1"/>
  <c r="E17" i="1"/>
  <c r="E21" i="1" s="1"/>
  <c r="B17" i="1"/>
  <c r="B21" i="1" s="1"/>
  <c r="G21" i="1" l="1"/>
  <c r="H21" i="1"/>
  <c r="K21" i="1" s="1"/>
  <c r="J17" i="1"/>
  <c r="M17" i="1"/>
  <c r="F21" i="1"/>
  <c r="G17" i="1"/>
  <c r="F17" i="1"/>
  <c r="J21" i="1"/>
  <c r="K17" i="1"/>
</calcChain>
</file>

<file path=xl/sharedStrings.xml><?xml version="1.0" encoding="utf-8"?>
<sst xmlns="http://schemas.openxmlformats.org/spreadsheetml/2006/main" count="69" uniqueCount="39">
  <si>
    <t>NAME</t>
  </si>
  <si>
    <t>Ave_GRID_C</t>
  </si>
  <si>
    <t>Blackburn with Darwen</t>
  </si>
  <si>
    <t>Blackpool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</si>
  <si>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</si>
  <si>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</si>
  <si>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</si>
  <si>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</si>
  <si>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</si>
  <si>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</si>
  <si>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</si>
  <si>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</si>
  <si>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</si>
  <si>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</si>
  <si>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</si>
  <si>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</si>
  <si>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Lancashire-12</t>
  </si>
  <si>
    <t>Total NOx (tonnes)</t>
  </si>
  <si>
    <t>Road transport NOx (tonnes)</t>
  </si>
  <si>
    <t>Percentage NOx attributable to road transport</t>
  </si>
  <si>
    <t xml:space="preserve">Area in square km </t>
  </si>
  <si>
    <t>Percentage PM2.5 attributable to road transport</t>
  </si>
  <si>
    <t>Average NOx emissions per square km</t>
  </si>
  <si>
    <t>Lancashire-14</t>
  </si>
  <si>
    <t>Average PM2.5 emissions per square km</t>
  </si>
  <si>
    <t>Total Sulphur dioxide (tonnes)</t>
  </si>
  <si>
    <t>Total PM2.5 (tonnes)</t>
  </si>
  <si>
    <t>Road transport PM2.5 (tonnes)</t>
  </si>
  <si>
    <t>Average SO2 emissions per square km</t>
  </si>
  <si>
    <t>Source: Business Intelligence, Lancashire County Council, based on NAEI data.</t>
  </si>
  <si>
    <r>
      <t>Total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(tonnes) </t>
    </r>
  </si>
  <si>
    <r>
      <t>Road transport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(tonnes)</t>
    </r>
  </si>
  <si>
    <t>2021</t>
  </si>
  <si>
    <r>
      <t>Total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(tonnes)</t>
    </r>
  </si>
  <si>
    <r>
      <t>Road transport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(tonnes)</t>
    </r>
  </si>
  <si>
    <r>
      <t>Total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(tonnes) </t>
    </r>
  </si>
  <si>
    <t>2022</t>
  </si>
  <si>
    <t>% change 2021-22</t>
  </si>
  <si>
    <r>
      <t>Calculated totals, averages per square kilometre and percentages due to road transport sources, 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, Particulate matter (PM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>) and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,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</si>
</sst>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%"/>
    <numFmt numFmtId="166" formatCode="0.0"/>
    <numFmt numFmtId="167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" fontId="16" fillId="0" borderId="0" xfId="0" applyNumberFormat="1" applyFont="1" applyFill="1"/>
    <xf numFmtId="1" fontId="0" fillId="0" borderId="0" xfId="0" applyNumberFormat="1" applyFill="1"/>
    <xf numFmtId="164" fontId="0" fillId="0" borderId="0" xfId="0" applyNumberFormat="1" applyFill="1"/>
    <xf numFmtId="167" fontId="0" fillId="0" borderId="0" xfId="0" applyNumberFormat="1" applyFill="1"/>
    <xf numFmtId="0" fontId="0" fillId="0" borderId="0" xfId="0" applyFill="1"/>
    <xf numFmtId="167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165" fontId="0" fillId="0" borderId="0" xfId="0" applyNumberFormat="1" applyFill="1"/>
    <xf numFmtId="166" fontId="0" fillId="0" borderId="0" xfId="0" applyNumberFormat="1" applyFill="1"/>
    <xf numFmtId="164" fontId="16" fillId="0" borderId="0" xfId="0" applyNumberFormat="1" applyFont="1" applyFill="1"/>
    <xf numFmtId="167" fontId="16" fillId="0" borderId="0" xfId="0" applyNumberFormat="1" applyFont="1" applyFill="1"/>
    <xf numFmtId="165" fontId="16" fillId="0" borderId="0" xfId="0" applyNumberFormat="1" applyFont="1" applyFill="1"/>
    <xf numFmtId="166" fontId="16" fillId="0" borderId="0" xfId="0" applyNumberFormat="1" applyFont="1" applyFill="1"/>
    <xf numFmtId="165" fontId="0" fillId="0" borderId="0" xfId="0" applyNumberFormat="1"/>
    <xf numFmtId="167" fontId="0" fillId="0" borderId="0" xfId="0" applyNumberFormat="1"/>
    <xf numFmtId="165" fontId="16" fillId="0" borderId="0" xfId="0" applyNumberFormat="1" applyFont="1"/>
    <xf numFmtId="0" fontId="16" fillId="0" borderId="0" xfId="0" applyFont="1"/>
    <xf numFmtId="49" fontId="0" fillId="0" borderId="0" xfId="0" applyNumberFormat="1" applyFill="1" applyAlignment="1"/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Alignment="1">
      <alignment horizontal="center" wrapText="1"/>
    </xf>
    <xf numFmtId="166" fontId="0" fillId="33" borderId="0" xfId="0" applyNumberFormat="1" applyFill="1"/>
    <xf numFmtId="167" fontId="0" fillId="33" borderId="0" xfId="0" applyNumberFormat="1" applyFill="1"/>
    <xf numFmtId="167" fontId="0" fillId="34" borderId="0" xfId="0" applyNumberFormat="1" applyFill="1"/>
    <xf numFmtId="166" fontId="0" fillId="34" borderId="0" xfId="0" applyNumberFormat="1" applyFill="1"/>
    <xf numFmtId="167" fontId="0" fillId="0" borderId="0" xfId="0" applyNumberFormat="1" applyFill="1" applyAlignment="1">
      <alignment horizontal="center" wrapText="1"/>
    </xf>
    <xf numFmtId="167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/>
  </sheetViews>
  <sheetFormatPr defaultColWidth="8.90625" defaultRowHeight="14.5" x14ac:dyDescent="0.35"/>
  <cols>
    <col min="1" max="1" width="25.6328125" style="2" customWidth="1"/>
    <col min="2" max="2" width="9.6328125" style="2" customWidth="1"/>
    <col min="3" max="3" width="19.6328125" style="3" hidden="1" customWidth="1"/>
    <col min="4" max="4" width="13.453125" style="4" customWidth="1"/>
    <col min="5" max="5" width="11.6328125" style="4" customWidth="1"/>
    <col min="6" max="6" width="12" style="5" customWidth="1"/>
    <col min="7" max="7" width="10.36328125" style="5" customWidth="1"/>
    <col min="8" max="8" width="10.6328125" style="4" customWidth="1"/>
    <col min="9" max="9" width="10.08984375" style="4" customWidth="1"/>
    <col min="10" max="10" width="13.08984375" style="5" customWidth="1"/>
    <col min="11" max="11" width="11" style="5" customWidth="1"/>
    <col min="12" max="12" width="14.08984375" style="4" customWidth="1"/>
    <col min="13" max="13" width="11.36328125" style="5" customWidth="1"/>
    <col min="14" max="16384" width="8.90625" style="5"/>
  </cols>
  <sheetData>
    <row r="1" spans="1:13" ht="16.5" x14ac:dyDescent="0.45">
      <c r="A1" s="1" t="s">
        <v>38</v>
      </c>
    </row>
    <row r="2" spans="1:13" ht="72.5" x14ac:dyDescent="0.35">
      <c r="A2" s="2" t="s">
        <v>0</v>
      </c>
      <c r="B2" s="2" t="s">
        <v>20</v>
      </c>
      <c r="C2" s="3" t="s">
        <v>1</v>
      </c>
      <c r="D2" s="6" t="s">
        <v>17</v>
      </c>
      <c r="E2" s="6" t="s">
        <v>18</v>
      </c>
      <c r="F2" s="7" t="s">
        <v>19</v>
      </c>
      <c r="G2" s="7" t="s">
        <v>22</v>
      </c>
      <c r="H2" s="6" t="s">
        <v>26</v>
      </c>
      <c r="I2" s="6" t="s">
        <v>27</v>
      </c>
      <c r="J2" s="7" t="s">
        <v>21</v>
      </c>
      <c r="K2" s="7" t="s">
        <v>24</v>
      </c>
      <c r="L2" s="6" t="s">
        <v>25</v>
      </c>
      <c r="M2" s="7" t="s">
        <v>28</v>
      </c>
    </row>
    <row r="5" spans="1:13" x14ac:dyDescent="0.35">
      <c r="A5" s="2" t="s">
        <v>4</v>
      </c>
      <c r="B5" s="2">
        <v>111</v>
      </c>
      <c r="C5" s="3">
        <v>5.5427999999999997</v>
      </c>
      <c r="D5" s="25">
        <v>544.29988700000001</v>
      </c>
      <c r="E5" s="25">
        <v>225.40402900000001</v>
      </c>
      <c r="F5" s="8">
        <f>E5/D5</f>
        <v>0.41411735402399596</v>
      </c>
      <c r="G5" s="9">
        <f>D5/B5</f>
        <v>4.9036025855855856</v>
      </c>
      <c r="H5" s="25">
        <v>69.753613999999999</v>
      </c>
      <c r="I5" s="25">
        <v>12.786415999999999</v>
      </c>
      <c r="J5" s="8">
        <f>I5/H5</f>
        <v>0.18330829424838116</v>
      </c>
      <c r="K5" s="9">
        <f>H5/$B5</f>
        <v>0.62841093693693695</v>
      </c>
      <c r="L5" s="25">
        <v>102.072543</v>
      </c>
      <c r="M5" s="9">
        <f>L5/B5</f>
        <v>0.91957245945945942</v>
      </c>
    </row>
    <row r="6" spans="1:13" x14ac:dyDescent="0.35">
      <c r="A6" s="2" t="s">
        <v>5</v>
      </c>
      <c r="B6" s="2">
        <v>203</v>
      </c>
      <c r="C6" s="3">
        <v>6.9549000000000003</v>
      </c>
      <c r="D6" s="25">
        <v>993.91293099999996</v>
      </c>
      <c r="E6" s="25">
        <v>585.43108299999994</v>
      </c>
      <c r="F6" s="8">
        <f t="shared" ref="F6:F21" si="0">E6/D6</f>
        <v>0.5890164668760105</v>
      </c>
      <c r="G6" s="9">
        <f t="shared" ref="G6:G21" si="1">D6/B6</f>
        <v>4.8961228128078815</v>
      </c>
      <c r="H6" s="25">
        <v>147.27274299999999</v>
      </c>
      <c r="I6" s="25">
        <v>31.717528999999999</v>
      </c>
      <c r="J6" s="8">
        <f t="shared" ref="J6:J21" si="2">I6/H6</f>
        <v>0.21536591465536839</v>
      </c>
      <c r="K6" s="9">
        <f t="shared" ref="K6:K21" si="3">H6/B6</f>
        <v>0.72548149261083739</v>
      </c>
      <c r="L6" s="25">
        <v>193.152072</v>
      </c>
      <c r="M6" s="9">
        <f t="shared" ref="M6:M21" si="4">L6/B6</f>
        <v>0.95148803940886706</v>
      </c>
    </row>
    <row r="7" spans="1:13" x14ac:dyDescent="0.35">
      <c r="A7" s="2" t="s">
        <v>6</v>
      </c>
      <c r="B7" s="2">
        <v>166</v>
      </c>
      <c r="C7" s="3">
        <v>5.6527000000000003</v>
      </c>
      <c r="D7" s="25">
        <v>708.40729599999997</v>
      </c>
      <c r="E7" s="25">
        <v>292.14398499999999</v>
      </c>
      <c r="F7" s="8">
        <f t="shared" si="0"/>
        <v>0.41239550559343757</v>
      </c>
      <c r="G7" s="9">
        <f t="shared" si="1"/>
        <v>4.2675138313253012</v>
      </c>
      <c r="H7" s="25">
        <v>104.594239</v>
      </c>
      <c r="I7" s="25">
        <v>15.975949999999999</v>
      </c>
      <c r="J7" s="8">
        <f t="shared" si="2"/>
        <v>0.15274216011074948</v>
      </c>
      <c r="K7" s="9">
        <f t="shared" si="3"/>
        <v>0.63008577710843372</v>
      </c>
      <c r="L7" s="25">
        <v>148.87994699999999</v>
      </c>
      <c r="M7" s="9">
        <f t="shared" si="4"/>
        <v>0.89686715060240951</v>
      </c>
    </row>
    <row r="8" spans="1:13" x14ac:dyDescent="0.35">
      <c r="A8" s="2" t="s">
        <v>7</v>
      </c>
      <c r="B8" s="2">
        <v>73</v>
      </c>
      <c r="C8" s="3">
        <v>11.589499999999999</v>
      </c>
      <c r="D8" s="25">
        <v>701.67501500000003</v>
      </c>
      <c r="E8" s="25">
        <v>232.596891</v>
      </c>
      <c r="F8" s="8">
        <f t="shared" si="0"/>
        <v>0.33148806217647636</v>
      </c>
      <c r="G8" s="9">
        <f t="shared" si="1"/>
        <v>9.6119865068493162</v>
      </c>
      <c r="H8" s="25">
        <v>99.166505000000001</v>
      </c>
      <c r="I8" s="25">
        <v>12.94223</v>
      </c>
      <c r="J8" s="8">
        <f t="shared" si="2"/>
        <v>0.13051009511729791</v>
      </c>
      <c r="K8" s="9">
        <f t="shared" si="3"/>
        <v>1.3584452739726027</v>
      </c>
      <c r="L8" s="25">
        <v>118.662369</v>
      </c>
      <c r="M8" s="9">
        <f t="shared" si="4"/>
        <v>1.6255119041095891</v>
      </c>
    </row>
    <row r="9" spans="1:13" x14ac:dyDescent="0.35">
      <c r="A9" s="2" t="s">
        <v>8</v>
      </c>
      <c r="B9" s="2">
        <v>567</v>
      </c>
      <c r="C9" s="3">
        <v>2.8584999999999998</v>
      </c>
      <c r="D9" s="25">
        <v>1251.710151</v>
      </c>
      <c r="E9" s="25">
        <v>517.82660399999997</v>
      </c>
      <c r="F9" s="8">
        <f t="shared" si="0"/>
        <v>0.41369529805786481</v>
      </c>
      <c r="G9" s="9">
        <f t="shared" si="1"/>
        <v>2.2076016772486771</v>
      </c>
      <c r="H9" s="25">
        <v>198.44537399999999</v>
      </c>
      <c r="I9" s="25">
        <v>30.179219</v>
      </c>
      <c r="J9" s="8">
        <f t="shared" si="2"/>
        <v>0.15207821876462588</v>
      </c>
      <c r="K9" s="9">
        <f t="shared" si="3"/>
        <v>0.34999184126984123</v>
      </c>
      <c r="L9" s="25">
        <v>229.89715100000001</v>
      </c>
      <c r="M9" s="9">
        <f t="shared" si="4"/>
        <v>0.40546234744268078</v>
      </c>
    </row>
    <row r="10" spans="1:13" x14ac:dyDescent="0.35">
      <c r="A10" s="2" t="s">
        <v>9</v>
      </c>
      <c r="B10" s="2">
        <v>169</v>
      </c>
      <c r="C10" s="3">
        <v>4.2019000000000002</v>
      </c>
      <c r="D10" s="25">
        <v>606.38252799999998</v>
      </c>
      <c r="E10" s="25">
        <v>225.51749100000001</v>
      </c>
      <c r="F10" s="8">
        <f t="shared" si="0"/>
        <v>0.37190631422678461</v>
      </c>
      <c r="G10" s="9">
        <f t="shared" si="1"/>
        <v>3.5880622958579882</v>
      </c>
      <c r="H10" s="25">
        <v>75.731999999999999</v>
      </c>
      <c r="I10" s="25">
        <v>12.724178</v>
      </c>
      <c r="J10" s="8">
        <f t="shared" si="2"/>
        <v>0.1680158717583056</v>
      </c>
      <c r="K10" s="9">
        <f t="shared" si="3"/>
        <v>0.44811834319526628</v>
      </c>
      <c r="L10" s="25">
        <v>121.866034</v>
      </c>
      <c r="M10" s="9">
        <f t="shared" si="4"/>
        <v>0.72110079289940832</v>
      </c>
    </row>
    <row r="11" spans="1:13" x14ac:dyDescent="0.35">
      <c r="A11" s="2" t="s">
        <v>10</v>
      </c>
      <c r="B11" s="2">
        <v>142</v>
      </c>
      <c r="C11" s="3">
        <v>8.6636000000000006</v>
      </c>
      <c r="D11" s="25">
        <v>958.80890999999997</v>
      </c>
      <c r="E11" s="25">
        <v>484.339832</v>
      </c>
      <c r="F11" s="8">
        <f t="shared" si="0"/>
        <v>0.50514740418922477</v>
      </c>
      <c r="G11" s="9">
        <f t="shared" si="1"/>
        <v>6.7521754225352106</v>
      </c>
      <c r="H11" s="25">
        <v>113.79293199999999</v>
      </c>
      <c r="I11" s="25">
        <v>26.585256999999999</v>
      </c>
      <c r="J11" s="8">
        <f t="shared" si="2"/>
        <v>0.2336283680606806</v>
      </c>
      <c r="K11" s="9">
        <f t="shared" si="3"/>
        <v>0.80135867605633793</v>
      </c>
      <c r="L11" s="25">
        <v>151.12370799999999</v>
      </c>
      <c r="M11" s="9">
        <f t="shared" si="4"/>
        <v>1.0642514647887324</v>
      </c>
    </row>
    <row r="12" spans="1:13" x14ac:dyDescent="0.35">
      <c r="A12" s="2" t="s">
        <v>11</v>
      </c>
      <c r="B12" s="2">
        <v>583</v>
      </c>
      <c r="C12" s="3">
        <v>2.4952000000000001</v>
      </c>
      <c r="D12" s="25">
        <v>1272.6646410000001</v>
      </c>
      <c r="E12" s="25">
        <v>209.18956399999999</v>
      </c>
      <c r="F12" s="8">
        <f t="shared" si="0"/>
        <v>0.16437131767535293</v>
      </c>
      <c r="G12" s="9">
        <f t="shared" si="1"/>
        <v>2.182958217838765</v>
      </c>
      <c r="H12" s="25">
        <v>122.992617</v>
      </c>
      <c r="I12" s="25">
        <v>12.311171</v>
      </c>
      <c r="J12" s="8">
        <f t="shared" si="2"/>
        <v>0.10009682938936083</v>
      </c>
      <c r="K12" s="9">
        <f t="shared" si="3"/>
        <v>0.21096503773584904</v>
      </c>
      <c r="L12" s="25">
        <v>248.251069</v>
      </c>
      <c r="M12" s="9">
        <f t="shared" si="4"/>
        <v>0.42581658490566038</v>
      </c>
    </row>
    <row r="13" spans="1:13" x14ac:dyDescent="0.35">
      <c r="A13" s="2" t="s">
        <v>12</v>
      </c>
      <c r="B13" s="2">
        <v>138</v>
      </c>
      <c r="C13" s="3">
        <v>4.3459000000000003</v>
      </c>
      <c r="D13" s="25">
        <v>407.19056899999998</v>
      </c>
      <c r="E13" s="25">
        <v>201.23466199999999</v>
      </c>
      <c r="F13" s="8">
        <f t="shared" si="0"/>
        <v>0.49420265919763973</v>
      </c>
      <c r="G13" s="9">
        <f t="shared" si="1"/>
        <v>2.9506562971014492</v>
      </c>
      <c r="H13" s="25">
        <v>60.872857000000003</v>
      </c>
      <c r="I13" s="25">
        <v>12.468809</v>
      </c>
      <c r="J13" s="8">
        <f t="shared" si="2"/>
        <v>0.20483364202866311</v>
      </c>
      <c r="K13" s="9">
        <f t="shared" si="3"/>
        <v>0.4411076594202899</v>
      </c>
      <c r="L13" s="25">
        <v>88.034353999999993</v>
      </c>
      <c r="M13" s="9">
        <f t="shared" si="4"/>
        <v>0.63793010144927531</v>
      </c>
    </row>
    <row r="14" spans="1:13" x14ac:dyDescent="0.35">
      <c r="A14" s="2" t="s">
        <v>13</v>
      </c>
      <c r="B14" s="2">
        <v>113</v>
      </c>
      <c r="C14" s="3">
        <v>14.2685</v>
      </c>
      <c r="D14" s="25">
        <v>806.00985500000002</v>
      </c>
      <c r="E14" s="25">
        <v>345.848387</v>
      </c>
      <c r="F14" s="8">
        <f t="shared" si="0"/>
        <v>0.42908704509574513</v>
      </c>
      <c r="G14" s="9">
        <f t="shared" si="1"/>
        <v>7.1328305752212389</v>
      </c>
      <c r="H14" s="25">
        <v>78.975504999999998</v>
      </c>
      <c r="I14" s="25">
        <v>19.602955000000001</v>
      </c>
      <c r="J14" s="8">
        <f t="shared" si="2"/>
        <v>0.2482156334422933</v>
      </c>
      <c r="K14" s="9">
        <f t="shared" si="3"/>
        <v>0.69889827433628315</v>
      </c>
      <c r="L14" s="25">
        <v>95.502030000000005</v>
      </c>
      <c r="M14" s="9">
        <f t="shared" si="4"/>
        <v>0.84515070796460179</v>
      </c>
    </row>
    <row r="15" spans="1:13" x14ac:dyDescent="0.35">
      <c r="A15" s="2" t="s">
        <v>14</v>
      </c>
      <c r="B15" s="2">
        <v>347</v>
      </c>
      <c r="C15" s="3">
        <v>3.5415000000000001</v>
      </c>
      <c r="D15" s="25">
        <v>1082.1076969999999</v>
      </c>
      <c r="E15" s="25">
        <v>351.80599899999999</v>
      </c>
      <c r="F15" s="8">
        <f t="shared" si="0"/>
        <v>0.32511181648123882</v>
      </c>
      <c r="G15" s="9">
        <f t="shared" si="1"/>
        <v>3.1184659855907779</v>
      </c>
      <c r="H15" s="25">
        <v>141.175229</v>
      </c>
      <c r="I15" s="25">
        <v>19.554448000000001</v>
      </c>
      <c r="J15" s="8">
        <f t="shared" si="2"/>
        <v>0.13851189148770568</v>
      </c>
      <c r="K15" s="9">
        <f t="shared" si="3"/>
        <v>0.40684504034582131</v>
      </c>
      <c r="L15" s="25">
        <v>178.84225599999999</v>
      </c>
      <c r="M15" s="9">
        <f t="shared" si="4"/>
        <v>0.51539555043227658</v>
      </c>
    </row>
    <row r="16" spans="1:13" x14ac:dyDescent="0.35">
      <c r="A16" s="2" t="s">
        <v>15</v>
      </c>
      <c r="B16" s="2">
        <v>283</v>
      </c>
      <c r="C16" s="3">
        <v>3.6583999999999999</v>
      </c>
      <c r="D16" s="25">
        <v>820.732527</v>
      </c>
      <c r="E16" s="25">
        <v>339.89831600000002</v>
      </c>
      <c r="F16" s="8">
        <f t="shared" si="0"/>
        <v>0.41414017943509629</v>
      </c>
      <c r="G16" s="9">
        <f t="shared" si="1"/>
        <v>2.9001149363957599</v>
      </c>
      <c r="H16" s="25">
        <v>153.893959</v>
      </c>
      <c r="I16" s="25">
        <v>19.760770999999998</v>
      </c>
      <c r="J16" s="8">
        <f t="shared" si="2"/>
        <v>0.12840511173021418</v>
      </c>
      <c r="K16" s="9">
        <f t="shared" si="3"/>
        <v>0.54379490812720843</v>
      </c>
      <c r="L16" s="25">
        <v>217.610635</v>
      </c>
      <c r="M16" s="9">
        <f t="shared" si="4"/>
        <v>0.76894217314487634</v>
      </c>
    </row>
    <row r="17" spans="1:13" x14ac:dyDescent="0.35">
      <c r="A17" s="1" t="s">
        <v>16</v>
      </c>
      <c r="B17" s="1">
        <f>SUM(B5:B16)</f>
        <v>2895</v>
      </c>
      <c r="C17" s="10"/>
      <c r="D17" s="11">
        <f>SUM(D5:D16)</f>
        <v>10153.902007000001</v>
      </c>
      <c r="E17" s="11">
        <f t="shared" ref="E17:L17" si="5">SUM(E5:E16)</f>
        <v>4011.2368429999997</v>
      </c>
      <c r="F17" s="12">
        <f t="shared" si="0"/>
        <v>0.39504387970601768</v>
      </c>
      <c r="G17" s="13">
        <f t="shared" si="1"/>
        <v>3.5073927485319518</v>
      </c>
      <c r="H17" s="11">
        <f t="shared" si="5"/>
        <v>1366.6675739999998</v>
      </c>
      <c r="I17" s="11">
        <f t="shared" si="5"/>
        <v>226.60893300000001</v>
      </c>
      <c r="J17" s="12">
        <f>I17/H17</f>
        <v>0.16581130430771457</v>
      </c>
      <c r="K17" s="13">
        <f t="shared" si="3"/>
        <v>0.47207860932642481</v>
      </c>
      <c r="L17" s="11">
        <f t="shared" si="5"/>
        <v>1893.8941679999998</v>
      </c>
      <c r="M17" s="13">
        <f t="shared" si="4"/>
        <v>0.65419487668393772</v>
      </c>
    </row>
    <row r="19" spans="1:13" x14ac:dyDescent="0.35">
      <c r="A19" s="2" t="s">
        <v>2</v>
      </c>
      <c r="B19" s="2">
        <v>137</v>
      </c>
      <c r="C19" s="3">
        <v>6.2606999999999999</v>
      </c>
      <c r="D19" s="26">
        <v>848.31876299999999</v>
      </c>
      <c r="E19" s="25">
        <v>259.48269299999998</v>
      </c>
      <c r="F19" s="8">
        <f t="shared" si="0"/>
        <v>0.30587876199079189</v>
      </c>
      <c r="G19" s="9">
        <f t="shared" si="1"/>
        <v>6.1921077591240872</v>
      </c>
      <c r="H19" s="25">
        <v>101.286449</v>
      </c>
      <c r="I19" s="25">
        <v>14.241225</v>
      </c>
      <c r="J19" s="8">
        <f t="shared" si="2"/>
        <v>0.1406034582177918</v>
      </c>
      <c r="K19" s="9">
        <f t="shared" si="3"/>
        <v>0.73931714598540155</v>
      </c>
      <c r="L19" s="25">
        <v>194.62517800000001</v>
      </c>
      <c r="M19" s="9">
        <f t="shared" si="4"/>
        <v>1.4206217372262775</v>
      </c>
    </row>
    <row r="20" spans="1:13" x14ac:dyDescent="0.35">
      <c r="A20" s="2" t="s">
        <v>3</v>
      </c>
      <c r="B20" s="2">
        <v>35</v>
      </c>
      <c r="C20" s="3">
        <v>13.6327</v>
      </c>
      <c r="D20" s="26">
        <v>569.33990500000004</v>
      </c>
      <c r="E20" s="25">
        <v>193.48603499999999</v>
      </c>
      <c r="F20" s="8">
        <f t="shared" si="0"/>
        <v>0.33984274297442751</v>
      </c>
      <c r="G20" s="9">
        <f t="shared" si="1"/>
        <v>16.266854428571431</v>
      </c>
      <c r="H20" s="25">
        <v>151.92578</v>
      </c>
      <c r="I20" s="25">
        <v>11.349299999999999</v>
      </c>
      <c r="J20" s="8">
        <f t="shared" si="2"/>
        <v>7.4702924019873385E-2</v>
      </c>
      <c r="K20" s="9">
        <f t="shared" si="3"/>
        <v>4.3407365714285717</v>
      </c>
      <c r="L20" s="25">
        <v>230.88994500000001</v>
      </c>
      <c r="M20" s="9">
        <f t="shared" si="4"/>
        <v>6.5968555714285717</v>
      </c>
    </row>
    <row r="21" spans="1:13" x14ac:dyDescent="0.35">
      <c r="A21" s="1" t="s">
        <v>23</v>
      </c>
      <c r="B21" s="1">
        <f>B17+B19+B20</f>
        <v>3067</v>
      </c>
      <c r="C21" s="10"/>
      <c r="D21" s="11">
        <f>D17+D19+D20</f>
        <v>11571.560675000001</v>
      </c>
      <c r="E21" s="11">
        <f>E17+E19+E20</f>
        <v>4464.2055709999995</v>
      </c>
      <c r="F21" s="12">
        <f t="shared" si="0"/>
        <v>0.38579113884307564</v>
      </c>
      <c r="G21" s="13">
        <f t="shared" si="1"/>
        <v>3.7729249021845455</v>
      </c>
      <c r="H21" s="11">
        <f t="shared" ref="H21:I21" si="6">H17+H19+H20</f>
        <v>1619.8798029999998</v>
      </c>
      <c r="I21" s="11">
        <f t="shared" si="6"/>
        <v>252.19945800000002</v>
      </c>
      <c r="J21" s="12">
        <f t="shared" si="2"/>
        <v>0.1556902293200578</v>
      </c>
      <c r="K21" s="13">
        <f t="shared" si="3"/>
        <v>0.5281642657319856</v>
      </c>
      <c r="L21" s="11">
        <f t="shared" ref="L21" si="7">L17+L19+L20</f>
        <v>2319.4092909999999</v>
      </c>
      <c r="M21" s="13">
        <f t="shared" si="4"/>
        <v>0.75624691587870885</v>
      </c>
    </row>
    <row r="23" spans="1:13" x14ac:dyDescent="0.35">
      <c r="A23" s="2" t="s">
        <v>29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8F8B-88D8-426B-AC40-44DBD36AC710}">
  <dimension ref="A1:Q21"/>
  <sheetViews>
    <sheetView topLeftCell="F11" workbookViewId="0">
      <selection activeCell="Q3" sqref="Q3"/>
    </sheetView>
  </sheetViews>
  <sheetFormatPr defaultRowHeight="14.5" x14ac:dyDescent="0.35"/>
  <cols>
    <col min="3" max="3" width="10.54296875" bestFit="1" customWidth="1"/>
    <col min="4" max="4" width="10.90625" customWidth="1"/>
    <col min="9" max="9" width="8.90625" style="15"/>
  </cols>
  <sheetData>
    <row r="1" spans="1:17" ht="14.4" customHeight="1" x14ac:dyDescent="0.45">
      <c r="C1" s="27" t="s">
        <v>30</v>
      </c>
      <c r="D1" s="27"/>
      <c r="E1" s="27"/>
      <c r="F1" s="27" t="s">
        <v>31</v>
      </c>
      <c r="G1" s="27"/>
      <c r="H1" s="27"/>
      <c r="I1" s="28" t="s">
        <v>33</v>
      </c>
      <c r="J1" s="28"/>
      <c r="K1" s="28"/>
      <c r="L1" s="29" t="s">
        <v>34</v>
      </c>
      <c r="M1" s="29"/>
      <c r="N1" s="29"/>
      <c r="O1" s="29" t="s">
        <v>35</v>
      </c>
      <c r="P1" s="29"/>
      <c r="Q1" s="29"/>
    </row>
    <row r="2" spans="1:17" s="19" customFormat="1" ht="34.75" customHeight="1" x14ac:dyDescent="0.35">
      <c r="A2" s="18" t="s">
        <v>0</v>
      </c>
      <c r="B2" s="18" t="s">
        <v>20</v>
      </c>
      <c r="C2" s="21" t="s">
        <v>32</v>
      </c>
      <c r="D2" s="20" t="s">
        <v>36</v>
      </c>
      <c r="E2" s="22" t="s">
        <v>37</v>
      </c>
      <c r="F2" s="20" t="s">
        <v>32</v>
      </c>
      <c r="G2" s="21" t="s">
        <v>36</v>
      </c>
      <c r="H2" s="22" t="s">
        <v>37</v>
      </c>
      <c r="I2" s="21" t="s">
        <v>32</v>
      </c>
      <c r="J2" s="21" t="s">
        <v>36</v>
      </c>
      <c r="K2" s="22" t="s">
        <v>37</v>
      </c>
      <c r="L2" s="21" t="s">
        <v>32</v>
      </c>
      <c r="M2" s="21" t="s">
        <v>36</v>
      </c>
      <c r="N2" s="22" t="s">
        <v>37</v>
      </c>
      <c r="O2" s="19" t="s">
        <v>32</v>
      </c>
      <c r="P2" s="19" t="s">
        <v>36</v>
      </c>
      <c r="Q2" s="22" t="s">
        <v>37</v>
      </c>
    </row>
    <row r="3" spans="1:17" x14ac:dyDescent="0.35">
      <c r="A3" s="2"/>
      <c r="B3" s="2"/>
      <c r="C3" s="4"/>
      <c r="I3" s="4"/>
      <c r="J3" s="4"/>
    </row>
    <row r="4" spans="1:17" x14ac:dyDescent="0.35">
      <c r="A4" s="2"/>
      <c r="B4" s="2"/>
      <c r="C4" s="4"/>
      <c r="I4" s="4"/>
      <c r="J4" s="4"/>
    </row>
    <row r="5" spans="1:17" x14ac:dyDescent="0.35">
      <c r="A5" s="2" t="s">
        <v>4</v>
      </c>
      <c r="B5" s="2">
        <v>111</v>
      </c>
      <c r="C5" s="23">
        <v>584.67126121232195</v>
      </c>
      <c r="D5" s="26">
        <v>544.29988700000001</v>
      </c>
      <c r="E5" s="14">
        <f>(D5-C5)/C5</f>
        <v>-6.9049698335798951E-2</v>
      </c>
      <c r="F5" s="24">
        <v>211.83909156639101</v>
      </c>
      <c r="G5" s="25">
        <v>225.40402900000001</v>
      </c>
      <c r="H5" s="14">
        <f t="shared" ref="H5:H17" si="0">(G5-F5)/F5</f>
        <v>6.4034155987483132E-2</v>
      </c>
      <c r="I5" s="24">
        <v>68.355798120000003</v>
      </c>
      <c r="J5" s="25">
        <v>69.753613999999999</v>
      </c>
      <c r="K5" s="14">
        <f>(J5-I5)/I5</f>
        <v>2.0449119437477733E-2</v>
      </c>
      <c r="L5" s="24">
        <v>11.848212932876701</v>
      </c>
      <c r="M5" s="25">
        <v>12.786415999999999</v>
      </c>
      <c r="N5" s="14">
        <f>(M5-L5)/L5</f>
        <v>7.9185196319349616E-2</v>
      </c>
      <c r="O5" s="24">
        <v>62.340690832856097</v>
      </c>
      <c r="P5" s="25">
        <v>102.072543</v>
      </c>
      <c r="Q5" s="14">
        <f>(P5-O5)/O5</f>
        <v>0.63733416547581123</v>
      </c>
    </row>
    <row r="6" spans="1:17" x14ac:dyDescent="0.35">
      <c r="A6" s="2" t="s">
        <v>5</v>
      </c>
      <c r="B6" s="2">
        <v>203</v>
      </c>
      <c r="C6" s="23">
        <v>985.91864034533501</v>
      </c>
      <c r="D6" s="26">
        <v>993.91293099999996</v>
      </c>
      <c r="E6" s="14">
        <f t="shared" ref="E6:E21" si="1">(D6-C6)/C6</f>
        <v>8.1084689218015125E-3</v>
      </c>
      <c r="F6" s="24">
        <v>568.69367366563495</v>
      </c>
      <c r="G6" s="25">
        <v>585.43108299999994</v>
      </c>
      <c r="H6" s="14">
        <f t="shared" si="0"/>
        <v>2.9431326757128312E-2</v>
      </c>
      <c r="I6" s="24">
        <v>167.58745870000001</v>
      </c>
      <c r="J6" s="25">
        <v>147.27274299999999</v>
      </c>
      <c r="K6" s="14">
        <f t="shared" ref="K6:K21" si="2">(J6-I6)/I6</f>
        <v>-0.12121859151982009</v>
      </c>
      <c r="L6" s="24">
        <v>30.148560909248701</v>
      </c>
      <c r="M6" s="25">
        <v>31.717528999999999</v>
      </c>
      <c r="N6" s="14">
        <f t="shared" ref="N6:N21" si="3">(M6-L6)/L6</f>
        <v>5.2041226626839895E-2</v>
      </c>
      <c r="O6" s="24">
        <v>167.597149545599</v>
      </c>
      <c r="P6" s="25">
        <v>193.152072</v>
      </c>
      <c r="Q6" s="14">
        <f t="shared" ref="Q6:Q21" si="4">(P6-O6)/O6</f>
        <v>0.15247826424069433</v>
      </c>
    </row>
    <row r="7" spans="1:17" x14ac:dyDescent="0.35">
      <c r="A7" s="2" t="s">
        <v>6</v>
      </c>
      <c r="B7" s="2">
        <v>166</v>
      </c>
      <c r="C7" s="23">
        <v>738.88783233985305</v>
      </c>
      <c r="D7" s="26">
        <v>708.40729599999997</v>
      </c>
      <c r="E7" s="14">
        <f t="shared" si="1"/>
        <v>-4.1251912679803729E-2</v>
      </c>
      <c r="F7" s="24">
        <v>275.35115957527802</v>
      </c>
      <c r="G7" s="25">
        <v>292.14398499999999</v>
      </c>
      <c r="H7" s="14">
        <f t="shared" si="0"/>
        <v>6.0986942821030656E-2</v>
      </c>
      <c r="I7" s="24">
        <v>150.2079913</v>
      </c>
      <c r="J7" s="25">
        <v>104.594239</v>
      </c>
      <c r="K7" s="14">
        <f t="shared" si="2"/>
        <v>-0.30367060970077697</v>
      </c>
      <c r="L7" s="24">
        <v>14.719827111886801</v>
      </c>
      <c r="M7" s="25">
        <v>15.975949999999999</v>
      </c>
      <c r="N7" s="14">
        <f t="shared" si="3"/>
        <v>8.5335437608423617E-2</v>
      </c>
      <c r="O7" s="24">
        <v>172.076082872146</v>
      </c>
      <c r="P7" s="25">
        <v>148.87994699999999</v>
      </c>
      <c r="Q7" s="14">
        <f t="shared" si="4"/>
        <v>-0.13480162661176417</v>
      </c>
    </row>
    <row r="8" spans="1:17" x14ac:dyDescent="0.35">
      <c r="A8" s="2" t="s">
        <v>7</v>
      </c>
      <c r="B8" s="2">
        <v>73</v>
      </c>
      <c r="C8" s="23">
        <v>704.83582680672396</v>
      </c>
      <c r="D8" s="26">
        <v>701.67501500000003</v>
      </c>
      <c r="E8" s="14">
        <f t="shared" si="1"/>
        <v>-4.4844652988825255E-3</v>
      </c>
      <c r="F8" s="24">
        <v>220.27728752000201</v>
      </c>
      <c r="G8" s="25">
        <v>232.596891</v>
      </c>
      <c r="H8" s="14">
        <f t="shared" si="0"/>
        <v>5.5927706477134319E-2</v>
      </c>
      <c r="I8" s="24">
        <v>102.2620203</v>
      </c>
      <c r="J8" s="25">
        <v>99.166505000000001</v>
      </c>
      <c r="K8" s="14">
        <f t="shared" si="2"/>
        <v>-3.0270429734508213E-2</v>
      </c>
      <c r="L8" s="24">
        <v>12.0873625781387</v>
      </c>
      <c r="M8" s="25">
        <v>12.94223</v>
      </c>
      <c r="N8" s="14">
        <f t="shared" si="3"/>
        <v>7.0724065430735089E-2</v>
      </c>
      <c r="O8" s="24">
        <v>77.242901470221099</v>
      </c>
      <c r="P8" s="25">
        <v>118.662369</v>
      </c>
      <c r="Q8" s="14">
        <f t="shared" si="4"/>
        <v>0.53622361073201075</v>
      </c>
    </row>
    <row r="9" spans="1:17" x14ac:dyDescent="0.35">
      <c r="A9" s="2" t="s">
        <v>8</v>
      </c>
      <c r="B9" s="2">
        <v>567</v>
      </c>
      <c r="C9" s="23">
        <v>1354.8377407881501</v>
      </c>
      <c r="D9" s="26">
        <v>1251.710151</v>
      </c>
      <c r="E9" s="14">
        <f t="shared" si="1"/>
        <v>-7.6118037373359301E-2</v>
      </c>
      <c r="F9" s="24">
        <v>499.85662798085798</v>
      </c>
      <c r="G9" s="25">
        <v>517.82660399999997</v>
      </c>
      <c r="H9" s="14">
        <f t="shared" si="0"/>
        <v>3.5950260561174667E-2</v>
      </c>
      <c r="I9" s="24">
        <v>218.96852329999999</v>
      </c>
      <c r="J9" s="25">
        <v>198.44537399999999</v>
      </c>
      <c r="K9" s="14">
        <f t="shared" si="2"/>
        <v>-9.3726481736747413E-2</v>
      </c>
      <c r="L9" s="24">
        <v>28.386920692255401</v>
      </c>
      <c r="M9" s="25">
        <v>30.179219</v>
      </c>
      <c r="N9" s="14">
        <f t="shared" si="3"/>
        <v>6.3138172934466191E-2</v>
      </c>
      <c r="O9" s="24">
        <v>203.16249822777701</v>
      </c>
      <c r="P9" s="25">
        <v>229.89715100000001</v>
      </c>
      <c r="Q9" s="14">
        <f t="shared" si="4"/>
        <v>0.13159245926504243</v>
      </c>
    </row>
    <row r="10" spans="1:17" x14ac:dyDescent="0.35">
      <c r="A10" s="2" t="s">
        <v>9</v>
      </c>
      <c r="B10" s="2">
        <v>169</v>
      </c>
      <c r="C10" s="23">
        <v>600.16790904384095</v>
      </c>
      <c r="D10" s="26">
        <v>606.38252799999998</v>
      </c>
      <c r="E10" s="14">
        <f t="shared" si="1"/>
        <v>1.0354800485850477E-2</v>
      </c>
      <c r="F10" s="24">
        <v>211.14602536347201</v>
      </c>
      <c r="G10" s="25">
        <v>225.51749100000001</v>
      </c>
      <c r="H10" s="14">
        <f t="shared" si="0"/>
        <v>6.8064106874797206E-2</v>
      </c>
      <c r="I10" s="24">
        <v>96.817841139999999</v>
      </c>
      <c r="J10" s="25">
        <v>75.731999999999999</v>
      </c>
      <c r="K10" s="14">
        <f t="shared" si="2"/>
        <v>-0.21778879689653033</v>
      </c>
      <c r="L10" s="24">
        <v>11.6967084442658</v>
      </c>
      <c r="M10" s="25">
        <v>12.724178</v>
      </c>
      <c r="N10" s="14">
        <f t="shared" si="3"/>
        <v>8.7842623472239076E-2</v>
      </c>
      <c r="O10" s="24">
        <v>116.680986866987</v>
      </c>
      <c r="P10" s="25">
        <v>121.866034</v>
      </c>
      <c r="Q10" s="14">
        <f t="shared" si="4"/>
        <v>4.4437806640458113E-2</v>
      </c>
    </row>
    <row r="11" spans="1:17" x14ac:dyDescent="0.35">
      <c r="A11" s="2" t="s">
        <v>10</v>
      </c>
      <c r="B11" s="2">
        <v>142</v>
      </c>
      <c r="C11" s="23">
        <v>1109.6103648394301</v>
      </c>
      <c r="D11" s="26">
        <v>958.80890999999997</v>
      </c>
      <c r="E11" s="14">
        <f t="shared" si="1"/>
        <v>-0.13590487221273601</v>
      </c>
      <c r="F11" s="24">
        <v>459.92856201576001</v>
      </c>
      <c r="G11" s="25">
        <v>484.339832</v>
      </c>
      <c r="H11" s="14">
        <f t="shared" si="0"/>
        <v>5.3076220961905625E-2</v>
      </c>
      <c r="I11" s="24">
        <v>149.42023649999999</v>
      </c>
      <c r="J11" s="25">
        <v>113.79293199999999</v>
      </c>
      <c r="K11" s="14">
        <f t="shared" si="2"/>
        <v>-0.23843694357959336</v>
      </c>
      <c r="L11" s="24">
        <v>24.973488697461999</v>
      </c>
      <c r="M11" s="25">
        <v>26.585256999999999</v>
      </c>
      <c r="N11" s="14">
        <f t="shared" si="3"/>
        <v>6.4539172802949241E-2</v>
      </c>
      <c r="O11" s="24">
        <v>131.78569615419801</v>
      </c>
      <c r="P11" s="25">
        <v>151.12370799999999</v>
      </c>
      <c r="Q11" s="14">
        <f t="shared" si="4"/>
        <v>0.1467383214577038</v>
      </c>
    </row>
    <row r="12" spans="1:17" x14ac:dyDescent="0.35">
      <c r="A12" s="2" t="s">
        <v>11</v>
      </c>
      <c r="B12" s="2">
        <v>583</v>
      </c>
      <c r="C12" s="23">
        <v>1569.8977401182001</v>
      </c>
      <c r="D12" s="26">
        <v>1272.6646410000001</v>
      </c>
      <c r="E12" s="14">
        <f t="shared" si="1"/>
        <v>-0.18933277723924927</v>
      </c>
      <c r="F12" s="24">
        <v>197.54145081057499</v>
      </c>
      <c r="G12" s="25">
        <v>209.18956399999999</v>
      </c>
      <c r="H12" s="14">
        <f t="shared" si="0"/>
        <v>5.8965412786172802E-2</v>
      </c>
      <c r="I12" s="24">
        <v>164.19135349999999</v>
      </c>
      <c r="J12" s="25">
        <v>122.992617</v>
      </c>
      <c r="K12" s="14">
        <f t="shared" si="2"/>
        <v>-0.25091903819405448</v>
      </c>
      <c r="L12" s="24">
        <v>11.468703238414401</v>
      </c>
      <c r="M12" s="25">
        <v>12.311171</v>
      </c>
      <c r="N12" s="14">
        <f t="shared" si="3"/>
        <v>7.3457978994848766E-2</v>
      </c>
      <c r="O12" s="24">
        <v>390.42803984880601</v>
      </c>
      <c r="P12" s="25">
        <v>248.251069</v>
      </c>
      <c r="Q12" s="14">
        <f t="shared" si="4"/>
        <v>-0.36415665971087607</v>
      </c>
    </row>
    <row r="13" spans="1:17" x14ac:dyDescent="0.35">
      <c r="A13" s="2" t="s">
        <v>12</v>
      </c>
      <c r="B13" s="2">
        <v>138</v>
      </c>
      <c r="C13" s="23">
        <v>417.036203345545</v>
      </c>
      <c r="D13" s="26">
        <v>407.19056899999998</v>
      </c>
      <c r="E13" s="14">
        <f t="shared" si="1"/>
        <v>-2.3608584258540243E-2</v>
      </c>
      <c r="F13" s="24">
        <v>193.930447360849</v>
      </c>
      <c r="G13" s="25">
        <v>201.23466199999999</v>
      </c>
      <c r="H13" s="14">
        <f t="shared" si="0"/>
        <v>3.7664094207754462E-2</v>
      </c>
      <c r="I13" s="24">
        <v>70.864142790000002</v>
      </c>
      <c r="J13" s="25">
        <v>60.872857000000003</v>
      </c>
      <c r="K13" s="14">
        <f t="shared" si="2"/>
        <v>-0.14099212093213834</v>
      </c>
      <c r="L13" s="24">
        <v>11.622144792385299</v>
      </c>
      <c r="M13" s="25">
        <v>12.468809</v>
      </c>
      <c r="N13" s="14">
        <f t="shared" si="3"/>
        <v>7.2849222130619645E-2</v>
      </c>
      <c r="O13" s="24">
        <v>80.723537914714996</v>
      </c>
      <c r="P13" s="25">
        <v>88.034353999999993</v>
      </c>
      <c r="Q13" s="14">
        <f t="shared" si="4"/>
        <v>9.056610096808354E-2</v>
      </c>
    </row>
    <row r="14" spans="1:17" x14ac:dyDescent="0.35">
      <c r="A14" s="2" t="s">
        <v>13</v>
      </c>
      <c r="B14" s="2">
        <v>113</v>
      </c>
      <c r="C14" s="23">
        <v>761.34318625088702</v>
      </c>
      <c r="D14" s="26">
        <v>806.00985500000002</v>
      </c>
      <c r="E14" s="14">
        <f t="shared" si="1"/>
        <v>5.8668245222061918E-2</v>
      </c>
      <c r="F14" s="24">
        <v>320.52565540163698</v>
      </c>
      <c r="G14" s="25">
        <v>345.848387</v>
      </c>
      <c r="H14" s="14">
        <f t="shared" si="0"/>
        <v>7.9003758892972828E-2</v>
      </c>
      <c r="I14" s="24">
        <v>80.353043499999998</v>
      </c>
      <c r="J14" s="25">
        <v>78.975504999999998</v>
      </c>
      <c r="K14" s="14">
        <f t="shared" si="2"/>
        <v>-1.7143575899523956E-2</v>
      </c>
      <c r="L14" s="24">
        <v>17.744616785057499</v>
      </c>
      <c r="M14" s="25">
        <v>19.602955000000001</v>
      </c>
      <c r="N14" s="14">
        <f t="shared" si="3"/>
        <v>0.10472687223695831</v>
      </c>
      <c r="O14" s="24">
        <v>67.611670786393006</v>
      </c>
      <c r="P14" s="25">
        <v>95.502030000000005</v>
      </c>
      <c r="Q14" s="14">
        <f t="shared" si="4"/>
        <v>0.41250806094885017</v>
      </c>
    </row>
    <row r="15" spans="1:17" x14ac:dyDescent="0.35">
      <c r="A15" s="2" t="s">
        <v>14</v>
      </c>
      <c r="B15" s="2">
        <v>347</v>
      </c>
      <c r="C15" s="23">
        <v>1168.8605793899601</v>
      </c>
      <c r="D15" s="26">
        <v>1082.1076969999999</v>
      </c>
      <c r="E15" s="14">
        <f t="shared" si="1"/>
        <v>-7.4220042937231542E-2</v>
      </c>
      <c r="F15" s="24">
        <v>326.39730896150201</v>
      </c>
      <c r="G15" s="25">
        <v>351.80599899999999</v>
      </c>
      <c r="H15" s="14">
        <f t="shared" si="0"/>
        <v>7.7845893151940446E-2</v>
      </c>
      <c r="I15" s="24">
        <v>186.99685700000001</v>
      </c>
      <c r="J15" s="25">
        <v>141.175229</v>
      </c>
      <c r="K15" s="14">
        <f t="shared" si="2"/>
        <v>-0.24503956234943566</v>
      </c>
      <c r="L15" s="24">
        <v>18.158285768618899</v>
      </c>
      <c r="M15" s="25">
        <v>19.554448000000001</v>
      </c>
      <c r="N15" s="14">
        <f t="shared" si="3"/>
        <v>7.6888438103223655E-2</v>
      </c>
      <c r="O15" s="24">
        <v>191.225772215235</v>
      </c>
      <c r="P15" s="25">
        <v>178.84225599999999</v>
      </c>
      <c r="Q15" s="14">
        <f t="shared" si="4"/>
        <v>-6.4758615283805387E-2</v>
      </c>
    </row>
    <row r="16" spans="1:17" x14ac:dyDescent="0.35">
      <c r="A16" s="2" t="s">
        <v>15</v>
      </c>
      <c r="B16" s="2">
        <v>283</v>
      </c>
      <c r="C16" s="23">
        <v>860.25266605895001</v>
      </c>
      <c r="D16" s="26">
        <v>820.732527</v>
      </c>
      <c r="E16" s="14">
        <f t="shared" si="1"/>
        <v>-4.5940152955296784E-2</v>
      </c>
      <c r="F16" s="24">
        <v>321.36945824317797</v>
      </c>
      <c r="G16" s="25">
        <v>339.89831600000002</v>
      </c>
      <c r="H16" s="14">
        <f t="shared" si="0"/>
        <v>5.7655938613810014E-2</v>
      </c>
      <c r="I16" s="24">
        <v>197.68367789999999</v>
      </c>
      <c r="J16" s="25">
        <v>153.893959</v>
      </c>
      <c r="K16" s="14">
        <f t="shared" si="2"/>
        <v>-0.22151408434514966</v>
      </c>
      <c r="L16" s="24">
        <v>18.336749345479799</v>
      </c>
      <c r="M16" s="25">
        <v>19.760770999999998</v>
      </c>
      <c r="N16" s="14">
        <f t="shared" si="3"/>
        <v>7.765943830558146E-2</v>
      </c>
      <c r="O16" s="24">
        <v>240.99658565004199</v>
      </c>
      <c r="P16" s="25">
        <v>217.610635</v>
      </c>
      <c r="Q16" s="14">
        <f t="shared" si="4"/>
        <v>-9.7038514412819923E-2</v>
      </c>
    </row>
    <row r="17" spans="1:17" s="17" customFormat="1" x14ac:dyDescent="0.35">
      <c r="A17" s="1" t="s">
        <v>16</v>
      </c>
      <c r="B17" s="1">
        <f>SUM(B5:B16)</f>
        <v>2895</v>
      </c>
      <c r="C17" s="11">
        <f>SUM(C5:C16)</f>
        <v>10856.319950539199</v>
      </c>
      <c r="D17" s="11">
        <f>SUM(D5:D16)</f>
        <v>10153.902007000001</v>
      </c>
      <c r="E17" s="16">
        <f t="shared" si="1"/>
        <v>-6.4701293508239971E-2</v>
      </c>
      <c r="F17" s="11">
        <f>SUM(F5:F16)</f>
        <v>3806.8567484651367</v>
      </c>
      <c r="G17" s="11">
        <f>SUM(G5:G16)</f>
        <v>4011.2368429999997</v>
      </c>
      <c r="H17" s="16">
        <f t="shared" si="0"/>
        <v>5.368736152661005E-2</v>
      </c>
      <c r="I17" s="11">
        <f t="shared" ref="I17" si="5">SUM(I5:I16)</f>
        <v>1653.7089440500001</v>
      </c>
      <c r="J17" s="11">
        <f t="shared" ref="J17" si="6">SUM(J5:J16)</f>
        <v>1366.6675739999998</v>
      </c>
      <c r="K17" s="14">
        <f t="shared" si="2"/>
        <v>-0.17357429859877541</v>
      </c>
      <c r="L17" s="11">
        <f t="shared" ref="L17" si="7">SUM(L5:L16)</f>
        <v>211.19158129608999</v>
      </c>
      <c r="M17" s="11">
        <f t="shared" ref="M17" si="8">SUM(M5:M16)</f>
        <v>226.60893300000001</v>
      </c>
      <c r="N17" s="14">
        <f t="shared" si="3"/>
        <v>7.3001734298749968E-2</v>
      </c>
      <c r="O17" s="11">
        <f t="shared" ref="O17" si="9">SUM(O5:O16)</f>
        <v>1901.8716123849754</v>
      </c>
      <c r="P17" s="11">
        <f t="shared" ref="P17" si="10">SUM(P5:P16)</f>
        <v>1893.8941679999998</v>
      </c>
      <c r="Q17" s="14">
        <f t="shared" si="4"/>
        <v>-4.1945230861150165E-3</v>
      </c>
    </row>
    <row r="18" spans="1:17" x14ac:dyDescent="0.35">
      <c r="A18" s="2"/>
      <c r="B18" s="2"/>
      <c r="E18" s="14"/>
      <c r="F18" s="4"/>
      <c r="G18" s="4"/>
      <c r="I18" s="4"/>
      <c r="J18" s="4"/>
      <c r="K18" s="14"/>
      <c r="L18" s="4"/>
      <c r="M18" s="4"/>
      <c r="N18" s="14"/>
      <c r="O18" s="4"/>
      <c r="P18" s="4"/>
      <c r="Q18" s="14"/>
    </row>
    <row r="19" spans="1:17" x14ac:dyDescent="0.35">
      <c r="A19" s="2" t="s">
        <v>2</v>
      </c>
      <c r="B19" s="2">
        <v>137</v>
      </c>
      <c r="C19" s="23">
        <v>828.87532522529295</v>
      </c>
      <c r="D19" s="26">
        <v>848.31876299999999</v>
      </c>
      <c r="E19" s="14">
        <f t="shared" si="1"/>
        <v>2.3457614411940903E-2</v>
      </c>
      <c r="F19" s="24">
        <v>243.48879624158101</v>
      </c>
      <c r="G19" s="25">
        <v>259.48269299999998</v>
      </c>
      <c r="H19" s="14">
        <f>(G19-F19)/F19</f>
        <v>6.5686376561451265E-2</v>
      </c>
      <c r="I19" s="24">
        <v>99.042358160000006</v>
      </c>
      <c r="J19" s="25">
        <v>101.286449</v>
      </c>
      <c r="K19" s="14">
        <f t="shared" si="2"/>
        <v>2.2657889833102882E-2</v>
      </c>
      <c r="L19" s="24">
        <v>13.5317899120855</v>
      </c>
      <c r="M19" s="25">
        <v>14.241225</v>
      </c>
      <c r="N19" s="14">
        <f t="shared" si="3"/>
        <v>5.2427291032717684E-2</v>
      </c>
      <c r="O19" s="24">
        <v>146.810975623178</v>
      </c>
      <c r="P19" s="25">
        <v>194.62517800000001</v>
      </c>
      <c r="Q19" s="14">
        <f t="shared" si="4"/>
        <v>0.32568547531178776</v>
      </c>
    </row>
    <row r="20" spans="1:17" x14ac:dyDescent="0.35">
      <c r="A20" s="2" t="s">
        <v>3</v>
      </c>
      <c r="B20" s="2">
        <v>35</v>
      </c>
      <c r="C20" s="23">
        <v>498.49155306816101</v>
      </c>
      <c r="D20" s="26">
        <v>569.33990500000004</v>
      </c>
      <c r="E20" s="14">
        <f t="shared" si="1"/>
        <v>0.14212548135625402</v>
      </c>
      <c r="F20" s="24">
        <v>159.85775861144</v>
      </c>
      <c r="G20" s="25">
        <v>193.48603499999999</v>
      </c>
      <c r="H20" s="14">
        <f>(G20-F20)/F20</f>
        <v>0.21036374262133198</v>
      </c>
      <c r="I20" s="24">
        <v>214.10944620000001</v>
      </c>
      <c r="J20" s="25">
        <v>151.92578</v>
      </c>
      <c r="K20" s="14">
        <f t="shared" si="2"/>
        <v>-0.29042934491509603</v>
      </c>
      <c r="L20" s="24">
        <v>9.4838231857865996</v>
      </c>
      <c r="M20" s="25">
        <v>11.349299999999999</v>
      </c>
      <c r="N20" s="14">
        <f>(M20-L20)/L20</f>
        <v>0.1967009272177479</v>
      </c>
      <c r="O20" s="24">
        <v>249.94508545100601</v>
      </c>
      <c r="P20" s="25">
        <v>230.88994500000001</v>
      </c>
      <c r="Q20" s="14">
        <f t="shared" si="4"/>
        <v>-7.6237307953555128E-2</v>
      </c>
    </row>
    <row r="21" spans="1:17" s="17" customFormat="1" x14ac:dyDescent="0.35">
      <c r="A21" s="1" t="s">
        <v>23</v>
      </c>
      <c r="B21" s="1">
        <f>B17+B19+B20</f>
        <v>3067</v>
      </c>
      <c r="C21" s="11">
        <f>C17+C19+C20</f>
        <v>12183.686828832653</v>
      </c>
      <c r="D21" s="11">
        <f>D17+D19+D20</f>
        <v>11571.560675000001</v>
      </c>
      <c r="E21" s="16">
        <f t="shared" si="1"/>
        <v>-5.0241455023618806E-2</v>
      </c>
      <c r="F21" s="11">
        <f>F17+F19+F20</f>
        <v>4210.2033033181579</v>
      </c>
      <c r="G21" s="11">
        <f>G17+G19+G20</f>
        <v>4464.2055709999995</v>
      </c>
      <c r="H21" s="16">
        <f t="shared" ref="H21" si="11">(G21-F21)/F21</f>
        <v>6.0330166831054605E-2</v>
      </c>
      <c r="I21" s="11">
        <f t="shared" ref="I21" si="12">I17+I19+I20</f>
        <v>1966.8607484100003</v>
      </c>
      <c r="J21" s="11">
        <f>J17+J19+J20</f>
        <v>1619.8798029999998</v>
      </c>
      <c r="K21" s="14">
        <f t="shared" si="2"/>
        <v>-0.17641357970588309</v>
      </c>
      <c r="L21" s="11">
        <f t="shared" ref="L21" si="13">L17+L19+L20</f>
        <v>234.20719439396208</v>
      </c>
      <c r="M21" s="11">
        <f>M17+M19+M20</f>
        <v>252.19945800000002</v>
      </c>
      <c r="N21" s="14">
        <f t="shared" si="3"/>
        <v>7.6821993673571717E-2</v>
      </c>
      <c r="O21" s="11">
        <f t="shared" ref="O21:P21" si="14">O17+O19+O20</f>
        <v>2298.6276734591593</v>
      </c>
      <c r="P21" s="11">
        <f t="shared" si="14"/>
        <v>2319.4092909999999</v>
      </c>
      <c r="Q21" s="14">
        <f t="shared" si="4"/>
        <v>9.0408802525059773E-3</v>
      </c>
    </row>
  </sheetData>
  <mergeCells count="5">
    <mergeCell ref="C1:E1"/>
    <mergeCell ref="F1:H1"/>
    <mergeCell ref="I1:K1"/>
    <mergeCell ref="O1:Q1"/>
    <mergeCell ref="L1:N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District averages</vt:lpstr>
      <vt:lpstr>Annual change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Jenks, David</dc:creator>
  <cp:lastModifiedBy>Jenks, David</cp:lastModifiedBy>
  <dcterms:created xsi:type="dcterms:W3CDTF">2017-11-28T14:40:24Z</dcterms:created>
  <dcterms:modified xsi:type="dcterms:W3CDTF">2025-02-21T14:36:08Z</dcterms:modified>
</cp:coreProperties>
</file>